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PRESUPUESTO_2020\"/>
    </mc:Choice>
  </mc:AlternateContent>
  <xr:revisionPtr revIDLastSave="0" documentId="13_ncr:1_{D13FB583-8A7F-4304-8C4E-A5C2488761DE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31 MARZO 2020" sheetId="1" r:id="rId1"/>
  </sheets>
  <definedNames>
    <definedName name="_xlnm.Print_Area" localSheetId="0">'31 MARZO 2020'!$A$1:$O$33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3" i="1" l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N32" i="1"/>
  <c r="M32" i="1"/>
  <c r="L32" i="1"/>
  <c r="J32" i="1"/>
  <c r="I32" i="1"/>
  <c r="H32" i="1"/>
  <c r="G32" i="1"/>
  <c r="F32" i="1"/>
  <c r="E32" i="1"/>
  <c r="D32" i="1"/>
  <c r="C32" i="1"/>
  <c r="N23" i="1"/>
  <c r="M23" i="1"/>
  <c r="L23" i="1"/>
  <c r="J23" i="1"/>
  <c r="I23" i="1"/>
  <c r="H23" i="1"/>
  <c r="G23" i="1"/>
  <c r="F23" i="1"/>
  <c r="C23" i="1"/>
  <c r="N18" i="1"/>
  <c r="M18" i="1"/>
  <c r="L18" i="1"/>
  <c r="J18" i="1"/>
  <c r="I18" i="1"/>
  <c r="H18" i="1"/>
  <c r="G18" i="1"/>
  <c r="F18" i="1"/>
  <c r="C18" i="1"/>
  <c r="N16" i="1"/>
  <c r="M16" i="1"/>
  <c r="L16" i="1"/>
  <c r="J16" i="1"/>
  <c r="I16" i="1"/>
  <c r="H16" i="1"/>
  <c r="G16" i="1"/>
  <c r="F16" i="1"/>
  <c r="E16" i="1"/>
  <c r="D16" i="1"/>
  <c r="C16" i="1"/>
  <c r="N10" i="1"/>
  <c r="M10" i="1"/>
  <c r="L10" i="1"/>
  <c r="J10" i="1"/>
  <c r="I10" i="1"/>
  <c r="H10" i="1"/>
  <c r="G10" i="1"/>
  <c r="F10" i="1"/>
  <c r="E10" i="1"/>
  <c r="D10" i="1"/>
  <c r="C10" i="1"/>
  <c r="C8" i="1"/>
  <c r="N8" i="1"/>
  <c r="M8" i="1"/>
  <c r="L8" i="1"/>
  <c r="L24" i="1"/>
  <c r="L33" i="1"/>
  <c r="J8" i="1"/>
  <c r="I8" i="1"/>
  <c r="H8" i="1"/>
  <c r="G8" i="1"/>
  <c r="F8" i="1"/>
  <c r="E8" i="1"/>
  <c r="D8" i="1"/>
  <c r="J33" i="1"/>
  <c r="I33" i="1"/>
  <c r="D24" i="1"/>
  <c r="D33" i="1"/>
  <c r="H24" i="1"/>
  <c r="H33" i="1"/>
  <c r="E24" i="1"/>
  <c r="E33" i="1"/>
  <c r="F24" i="1"/>
  <c r="J24" i="1"/>
  <c r="G24" i="1"/>
  <c r="G33" i="1"/>
  <c r="M24" i="1"/>
  <c r="M33" i="1"/>
  <c r="C24" i="1"/>
  <c r="C33" i="1"/>
  <c r="I24" i="1"/>
  <c r="N24" i="1"/>
  <c r="F33" i="1"/>
  <c r="N33" i="1"/>
</calcChain>
</file>

<file path=xl/sharedStrings.xml><?xml version="1.0" encoding="utf-8"?>
<sst xmlns="http://schemas.openxmlformats.org/spreadsheetml/2006/main" count="101" uniqueCount="69">
  <si>
    <t>Año Fiscal:</t>
  </si>
  <si>
    <t/>
  </si>
  <si>
    <t>RUBRO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</si>
  <si>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</si>
  <si>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</si>
  <si>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</si>
  <si>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</si>
  <si>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</si>
  <si>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</si>
  <si>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</si>
  <si>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</si>
  <si>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</si>
  <si>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</si>
  <si>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</si>
  <si>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</si>
  <si>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PROCURADURIA GENERAL DE LA NACIÓN - GESTION GENERAL</t>
  </si>
  <si>
    <t>A-01-01-01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</si>
  <si>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</si>
  <si>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</si>
  <si>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</si>
  <si>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</si>
  <si>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</si>
  <si>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A-02-02</t>
  </si>
  <si>
    <t>ADQUISICIONES DIFERENTES DE ACTIVOS</t>
  </si>
  <si>
    <t>A-03-03-01-053</t>
  </si>
  <si>
    <t>FONDO DE PROTECCIÓN DE JUSTICIA. DECRETO 1890/99 Y DECRETO 200/03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</si>
  <si>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</si>
  <si>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</si>
  <si>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</si>
  <si>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</si>
  <si>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A-03-10-01-001</t>
  </si>
  <si>
    <t>SENTENCIAS</t>
  </si>
  <si>
    <t>A-03-10-01-002</t>
  </si>
  <si>
    <t>CONCILIACIONES</t>
  </si>
  <si>
    <t>A-07-01</t>
  </si>
  <si>
    <t>CESANTÍAS</t>
  </si>
  <si>
    <t>A-08-01</t>
  </si>
  <si>
    <t>IMPUESTOS</t>
  </si>
  <si>
    <t>A-08-03</t>
  </si>
  <si>
    <t>TASAS Y DERECHOS ADMINISTRATIVOS</t>
  </si>
  <si>
    <t>A-08-04-01</t>
  </si>
  <si>
    <t>CUOTA DE FISCALIZACIÓN Y AUDITAJE</t>
  </si>
  <si>
    <t>A-08-04-04</t>
  </si>
  <si>
    <t>CONTRIBUCION DE VALORIZACION MUNICIPAL</t>
  </si>
  <si>
    <t>C-2503-1000-2</t>
  </si>
  <si>
    <t>C-2504-1000-1</t>
  </si>
  <si>
    <t>C-2599-1000-5</t>
  </si>
  <si>
    <t>C-2599-1000-6</t>
  </si>
  <si>
    <t>C-2599-1000-7</t>
  </si>
  <si>
    <t>C-2599-1000-8</t>
  </si>
  <si>
    <t>C-2599-1000-9</t>
  </si>
  <si>
    <t>ADECUACIÓN Y DOTACIÓN DE LA INFRAESTRUCTURA FÍSICA ASOCIADA A LA IMPLEMENTACIÓN DE SALAS DE AUDIENCIA Y CONFERENCIA DE LA PROCURADURÍA GENERAL DE LA NACIÓN EN LAS PROCURADURÍAS REGIONALES Y PROVINCIALES DEL TERRITORIO   NACIONAL</t>
  </si>
  <si>
    <t>GASTOS DE PERSONAL</t>
  </si>
  <si>
    <t>ADQUISICION DE BIENES Y SERVICIOS</t>
  </si>
  <si>
    <t>TRANSFERENCIAS CORRIENTES</t>
  </si>
  <si>
    <t>DISMINUCIÓN DE PASIVOS</t>
  </si>
  <si>
    <t>TRIBUTOS, MULTAS, SANCIONES E INTERESES</t>
  </si>
  <si>
    <t>FUNCIONAMIENTO</t>
  </si>
  <si>
    <t>Entidad:</t>
  </si>
  <si>
    <t>Corte:</t>
  </si>
  <si>
    <t>IMPLEMENTACIÓN DE LA ESTRATEGIA ANTICORRUPCIÓN DE LA PROCURADURÍA GENERAL DE LA NACIÓN</t>
  </si>
  <si>
    <t>FORTALECIMIENTO DE LA PROCURADURÍA GENERAL DE LA NACIÓN PARA EL EJERCICIO DEL CONTROL PÚBLICO</t>
  </si>
  <si>
    <t>MEJORAMIENTO DE LA GESTIÓN INSTITUCIONAL DE LA PROCURADURÍA GENERAL DE LA NACIÓN</t>
  </si>
  <si>
    <t>MANTENIMIENTO DE SEDES DE LA PROCURADURIA GENERAL DE LA NACIÓN</t>
  </si>
  <si>
    <t>ACTUALIZACIÓN DE LA PLATAFORMA TECNOLÓGICA DE LA PROCURADURÍA GENERAL DE LA NACIÓN</t>
  </si>
  <si>
    <t>MEJORAMIENTO DE LA GESTIÓN DOCUMENTAL Y DIGITALIZACIÓN DEL FONDO DOCUMENTAL DE  LA PROCURADURÍA GENERAL DE LA NACIÓN</t>
  </si>
  <si>
    <t>INVERSIÓN</t>
  </si>
  <si>
    <t>TOTAL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</si>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</sst>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5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0">
    <xf numFmtId="0" fontId="0" fillId="0" borderId="0" xfId="0" applyFont="1" applyFill="1" applyBorder="1"/>
    <xf numFmtId="0" fontId="2" fillId="0" borderId="1" xfId="0" applyNumberFormat="1" applyFont="1" applyFill="1" applyBorder="1" applyAlignment="1">
      <alignment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43" fontId="2" fillId="0" borderId="1" xfId="1" applyFont="1" applyFill="1" applyBorder="1" applyAlignment="1">
      <alignment horizontal="right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vertical="center" wrapText="1" readingOrder="1"/>
    </xf>
    <xf numFmtId="0" fontId="3" fillId="2" borderId="1" xfId="0" applyFont="1" applyFill="1" applyBorder="1" applyAlignment="1">
      <alignment horizontal="right" vertical="center" wrapText="1" readingOrder="1"/>
    </xf>
    <xf numFmtId="164" fontId="3" fillId="2" borderId="1" xfId="2" applyNumberFormat="1" applyFont="1" applyFill="1" applyBorder="1" applyAlignment="1">
      <alignment horizontal="right" vertical="center" wrapText="1" readingOrder="1"/>
    </xf>
    <xf numFmtId="10" fontId="3" fillId="2" borderId="1" xfId="3" applyNumberFormat="1" applyFont="1" applyFill="1" applyBorder="1" applyAlignment="1">
      <alignment horizontal="right" vertical="center" wrapText="1" readingOrder="1"/>
    </xf>
    <xf numFmtId="0" fontId="2" fillId="3" borderId="1" xfId="0" applyFont="1" applyFill="1" applyBorder="1" applyAlignment="1">
      <alignment vertical="center" wrapText="1" readingOrder="1"/>
    </xf>
    <xf numFmtId="0" fontId="3" fillId="3" borderId="1" xfId="0" applyFont="1" applyFill="1" applyBorder="1" applyAlignment="1">
      <alignment horizontal="right" vertical="center" wrapText="1" readingOrder="1"/>
    </xf>
    <xf numFmtId="164" fontId="3" fillId="3" borderId="1" xfId="2" applyNumberFormat="1" applyFont="1" applyFill="1" applyBorder="1" applyAlignment="1">
      <alignment horizontal="right" vertical="center" wrapText="1" readingOrder="1"/>
    </xf>
    <xf numFmtId="10" fontId="3" fillId="3" borderId="1" xfId="3" applyNumberFormat="1" applyFont="1" applyFill="1" applyBorder="1" applyAlignment="1">
      <alignment horizontal="right" vertical="center" wrapText="1" readingOrder="1"/>
    </xf>
    <xf numFmtId="0" fontId="3" fillId="0" borderId="0" xfId="4" applyFont="1" applyAlignment="1">
      <alignment vertical="center" wrapText="1" readingOrder="1"/>
    </xf>
    <xf numFmtId="0" fontId="3" fillId="0" borderId="0" xfId="4" applyFont="1" applyAlignment="1">
      <alignment horizontal="left" vertical="center" readingOrder="1"/>
    </xf>
    <xf numFmtId="0" fontId="3" fillId="0" borderId="0" xfId="0" applyFont="1" applyAlignment="1">
      <alignment vertical="center" readingOrder="1"/>
    </xf>
    <xf numFmtId="15" fontId="3" fillId="0" borderId="0" xfId="0" applyNumberFormat="1" applyFont="1" applyAlignment="1">
      <alignment horizontal="left" vertical="center" readingOrder="1"/>
    </xf>
    <xf numFmtId="10" fontId="2" fillId="0" borderId="1" xfId="3" applyNumberFormat="1" applyFont="1" applyFill="1" applyBorder="1" applyAlignment="1">
      <alignment horizontal="right" vertical="center" wrapText="1" readingOrder="1"/>
    </xf>
  </cellXfs>
  <cellStyles count="5">
    <cellStyle name="Millares" xfId="1" builtinId="3"/>
    <cellStyle name="Millares [0]" xfId="2" builtinId="6"/>
    <cellStyle name="Normal" xfId="0" builtinId="0"/>
    <cellStyle name="Normal 2" xfId="4" xr:uid="{98E47867-1EC0-4E49-968A-0F5F030517EA}"/>
    <cellStyle name="Porcentaj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D7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5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baseColWidth="10" defaultRowHeight="11.25" x14ac:dyDescent="0.2"/>
  <cols>
    <col min="1" max="1" width="14.7109375" style="4" customWidth="1"/>
    <col min="2" max="2" width="45.7109375" style="4" customWidth="1"/>
    <col min="3" max="10" width="15.7109375" style="4" customWidth="1"/>
    <col min="11" max="11" width="8.7109375" style="4" customWidth="1"/>
    <col min="12" max="14" width="15.7109375" style="4" customWidth="1"/>
    <col min="15" max="15" width="8.7109375" style="4" customWidth="1"/>
    <col min="16" max="16384" width="11.42578125" style="4"/>
  </cols>
  <sheetData>
    <row r="1" spans="1:15" ht="24.95" customHeight="1" x14ac:dyDescent="0.2">
      <c r="A1" s="15" t="s">
        <v>58</v>
      </c>
      <c r="B1" s="16" t="s">
        <v>15</v>
      </c>
      <c r="C1" s="3"/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/>
      <c r="L1" s="3" t="s">
        <v>1</v>
      </c>
      <c r="M1" s="3" t="s">
        <v>1</v>
      </c>
      <c r="N1" s="3" t="s">
        <v>1</v>
      </c>
      <c r="O1" s="3"/>
    </row>
    <row r="2" spans="1:15" ht="24.95" customHeight="1" x14ac:dyDescent="0.2">
      <c r="A2" s="15" t="s">
        <v>0</v>
      </c>
      <c r="B2" s="16">
        <v>2020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/>
      <c r="L2" s="3" t="s">
        <v>1</v>
      </c>
      <c r="M2" s="3" t="s">
        <v>1</v>
      </c>
      <c r="N2" s="3" t="s">
        <v>1</v>
      </c>
      <c r="O2" s="3"/>
    </row>
    <row r="3" spans="1:15" ht="24.95" customHeight="1" x14ac:dyDescent="0.2">
      <c r="A3" s="17" t="s">
        <v>59</v>
      </c>
      <c r="B3" s="18">
        <v>43921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/>
      <c r="L3" s="3" t="s">
        <v>1</v>
      </c>
      <c r="M3" s="3" t="s">
        <v>1</v>
      </c>
      <c r="N3" s="3" t="s">
        <v>1</v>
      </c>
      <c r="O3" s="3"/>
    </row>
    <row r="4" spans="1:15" ht="24.95" customHeight="1" x14ac:dyDescent="0.2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68</v>
      </c>
      <c r="L4" s="6" t="s">
        <v>12</v>
      </c>
      <c r="M4" s="6" t="s">
        <v>13</v>
      </c>
      <c r="N4" s="6" t="s">
        <v>14</v>
      </c>
      <c r="O4" s="6" t="s">
        <v>68</v>
      </c>
    </row>
    <row r="5" spans="1:15" ht="24.95" customHeight="1" x14ac:dyDescent="0.2">
      <c r="A5" s="1" t="s">
        <v>16</v>
      </c>
      <c r="B5" s="2" t="s">
        <v>17</v>
      </c>
      <c r="C5" s="5">
        <v>416021000000</v>
      </c>
      <c r="D5" s="5">
        <v>0</v>
      </c>
      <c r="E5" s="5">
        <v>0</v>
      </c>
      <c r="F5" s="5">
        <v>416021000000</v>
      </c>
      <c r="G5" s="5">
        <v>0</v>
      </c>
      <c r="H5" s="5">
        <v>416021000000</v>
      </c>
      <c r="I5" s="5">
        <v>0</v>
      </c>
      <c r="J5" s="5">
        <v>105431140396</v>
      </c>
      <c r="K5" s="19">
        <f>J5/F5</f>
        <v>0.25342744812401297</v>
      </c>
      <c r="L5" s="5">
        <v>105347359540</v>
      </c>
      <c r="M5" s="5">
        <v>105339460965</v>
      </c>
      <c r="N5" s="5">
        <v>105339460965</v>
      </c>
      <c r="O5" s="19">
        <f>N5/F5</f>
        <v>0.25320707600097109</v>
      </c>
    </row>
    <row r="6" spans="1:15" ht="24.95" customHeight="1" x14ac:dyDescent="0.2">
      <c r="A6" s="1" t="s">
        <v>18</v>
      </c>
      <c r="B6" s="2" t="s">
        <v>19</v>
      </c>
      <c r="C6" s="5">
        <v>140542000000</v>
      </c>
      <c r="D6" s="5">
        <v>0</v>
      </c>
      <c r="E6" s="5">
        <v>0</v>
      </c>
      <c r="F6" s="5">
        <v>140542000000</v>
      </c>
      <c r="G6" s="5">
        <v>0</v>
      </c>
      <c r="H6" s="5">
        <v>140542000000</v>
      </c>
      <c r="I6" s="5">
        <v>0</v>
      </c>
      <c r="J6" s="5">
        <v>29633798646</v>
      </c>
      <c r="K6" s="19">
        <f t="shared" ref="K6:K33" si="0">J6/F6</f>
        <v>0.2108536853467291</v>
      </c>
      <c r="L6" s="5">
        <v>29633798646</v>
      </c>
      <c r="M6" s="5">
        <v>29633798646</v>
      </c>
      <c r="N6" s="5">
        <v>29633798646</v>
      </c>
      <c r="O6" s="19">
        <f t="shared" ref="O6:O33" si="1">N6/F6</f>
        <v>0.2108536853467291</v>
      </c>
    </row>
    <row r="7" spans="1:15" ht="24.95" customHeight="1" x14ac:dyDescent="0.2">
      <c r="A7" s="1" t="s">
        <v>20</v>
      </c>
      <c r="B7" s="2" t="s">
        <v>21</v>
      </c>
      <c r="C7" s="5">
        <v>68841000000</v>
      </c>
      <c r="D7" s="5">
        <v>0</v>
      </c>
      <c r="E7" s="5">
        <v>0</v>
      </c>
      <c r="F7" s="5">
        <v>68841000000</v>
      </c>
      <c r="G7" s="5">
        <v>0</v>
      </c>
      <c r="H7" s="5">
        <v>68841000000</v>
      </c>
      <c r="I7" s="5">
        <v>0</v>
      </c>
      <c r="J7" s="5">
        <v>6085957591</v>
      </c>
      <c r="K7" s="19">
        <f t="shared" si="0"/>
        <v>8.8406002106302936E-2</v>
      </c>
      <c r="L7" s="5">
        <v>6078218093</v>
      </c>
      <c r="M7" s="5">
        <v>6071325604</v>
      </c>
      <c r="N7" s="5">
        <v>6071325604</v>
      </c>
      <c r="O7" s="19">
        <f t="shared" si="1"/>
        <v>8.8193454540172286E-2</v>
      </c>
    </row>
    <row r="8" spans="1:15" ht="24.95" customHeight="1" x14ac:dyDescent="0.2">
      <c r="A8" s="7"/>
      <c r="B8" s="8" t="s">
        <v>52</v>
      </c>
      <c r="C8" s="9">
        <f>SUM(C5:C7)</f>
        <v>625404000000</v>
      </c>
      <c r="D8" s="9">
        <f t="shared" ref="D8:E8" si="2">SUM(D5:D7)</f>
        <v>0</v>
      </c>
      <c r="E8" s="9">
        <f t="shared" si="2"/>
        <v>0</v>
      </c>
      <c r="F8" s="9">
        <f>SUM(F5:F7)</f>
        <v>625404000000</v>
      </c>
      <c r="G8" s="9">
        <f>SUM(G5:G7)</f>
        <v>0</v>
      </c>
      <c r="H8" s="9">
        <f t="shared" ref="H8:N8" si="3">SUM(H5:H7)</f>
        <v>625404000000</v>
      </c>
      <c r="I8" s="9">
        <f t="shared" si="3"/>
        <v>0</v>
      </c>
      <c r="J8" s="9">
        <f t="shared" si="3"/>
        <v>141150896633</v>
      </c>
      <c r="K8" s="10">
        <f t="shared" si="0"/>
        <v>0.22569554501250391</v>
      </c>
      <c r="L8" s="9">
        <f t="shared" si="3"/>
        <v>141059376279</v>
      </c>
      <c r="M8" s="9">
        <f t="shared" si="3"/>
        <v>141044585215</v>
      </c>
      <c r="N8" s="9">
        <f t="shared" si="3"/>
        <v>141044585215</v>
      </c>
      <c r="O8" s="10">
        <f t="shared" si="1"/>
        <v>0.22552555662419813</v>
      </c>
    </row>
    <row r="9" spans="1:15" ht="24.95" customHeight="1" x14ac:dyDescent="0.2">
      <c r="A9" s="1" t="s">
        <v>22</v>
      </c>
      <c r="B9" s="2" t="s">
        <v>23</v>
      </c>
      <c r="C9" s="5">
        <v>32878000000</v>
      </c>
      <c r="D9" s="5">
        <v>0</v>
      </c>
      <c r="E9" s="5">
        <v>0</v>
      </c>
      <c r="F9" s="5">
        <v>32878000000</v>
      </c>
      <c r="G9" s="5">
        <v>0</v>
      </c>
      <c r="H9" s="5">
        <v>29779879711.970001</v>
      </c>
      <c r="I9" s="5">
        <v>3098120288.0300002</v>
      </c>
      <c r="J9" s="5">
        <v>22440085859.98</v>
      </c>
      <c r="K9" s="19">
        <f t="shared" si="0"/>
        <v>0.68252587931078534</v>
      </c>
      <c r="L9" s="5">
        <v>4548406538.1700001</v>
      </c>
      <c r="M9" s="5">
        <v>4530965334.6899996</v>
      </c>
      <c r="N9" s="5">
        <v>4260924033.7800002</v>
      </c>
      <c r="O9" s="19">
        <f t="shared" si="1"/>
        <v>0.12959803010462925</v>
      </c>
    </row>
    <row r="10" spans="1:15" ht="24.95" customHeight="1" x14ac:dyDescent="0.2">
      <c r="A10" s="7"/>
      <c r="B10" s="8" t="s">
        <v>53</v>
      </c>
      <c r="C10" s="9">
        <f>SUM(C9)</f>
        <v>32878000000</v>
      </c>
      <c r="D10" s="9">
        <f t="shared" ref="D10:N10" si="4">SUM(D9)</f>
        <v>0</v>
      </c>
      <c r="E10" s="9">
        <f t="shared" si="4"/>
        <v>0</v>
      </c>
      <c r="F10" s="9">
        <f t="shared" si="4"/>
        <v>32878000000</v>
      </c>
      <c r="G10" s="9">
        <f t="shared" si="4"/>
        <v>0</v>
      </c>
      <c r="H10" s="9">
        <f t="shared" si="4"/>
        <v>29779879711.970001</v>
      </c>
      <c r="I10" s="9">
        <f t="shared" si="4"/>
        <v>3098120288.0300002</v>
      </c>
      <c r="J10" s="9">
        <f t="shared" si="4"/>
        <v>22440085859.98</v>
      </c>
      <c r="K10" s="10">
        <f t="shared" si="0"/>
        <v>0.68252587931078534</v>
      </c>
      <c r="L10" s="9">
        <f t="shared" si="4"/>
        <v>4548406538.1700001</v>
      </c>
      <c r="M10" s="9">
        <f t="shared" si="4"/>
        <v>4530965334.6899996</v>
      </c>
      <c r="N10" s="9">
        <f t="shared" si="4"/>
        <v>4260924033.7800002</v>
      </c>
      <c r="O10" s="10">
        <f t="shared" si="1"/>
        <v>0.12959803010462925</v>
      </c>
    </row>
    <row r="11" spans="1:15" ht="24.95" customHeight="1" x14ac:dyDescent="0.2">
      <c r="A11" s="1" t="s">
        <v>24</v>
      </c>
      <c r="B11" s="2" t="s">
        <v>25</v>
      </c>
      <c r="C11" s="5">
        <v>294000000</v>
      </c>
      <c r="D11" s="5">
        <v>0</v>
      </c>
      <c r="E11" s="5">
        <v>0</v>
      </c>
      <c r="F11" s="5">
        <v>294000000</v>
      </c>
      <c r="G11" s="5">
        <v>0</v>
      </c>
      <c r="H11" s="5">
        <v>0</v>
      </c>
      <c r="I11" s="5">
        <v>294000000</v>
      </c>
      <c r="J11" s="5">
        <v>0</v>
      </c>
      <c r="K11" s="19">
        <f t="shared" si="0"/>
        <v>0</v>
      </c>
      <c r="L11" s="5">
        <v>0</v>
      </c>
      <c r="M11" s="5">
        <v>0</v>
      </c>
      <c r="N11" s="5">
        <v>0</v>
      </c>
      <c r="O11" s="19">
        <f t="shared" si="1"/>
        <v>0</v>
      </c>
    </row>
    <row r="12" spans="1:15" ht="24.95" customHeight="1" x14ac:dyDescent="0.2">
      <c r="A12" s="1" t="s">
        <v>26</v>
      </c>
      <c r="B12" s="2" t="s">
        <v>27</v>
      </c>
      <c r="C12" s="5">
        <v>70000000000</v>
      </c>
      <c r="D12" s="5">
        <v>0</v>
      </c>
      <c r="E12" s="5">
        <v>0</v>
      </c>
      <c r="F12" s="5">
        <v>70000000000</v>
      </c>
      <c r="G12" s="5">
        <v>70000000000</v>
      </c>
      <c r="H12" s="5">
        <v>0</v>
      </c>
      <c r="I12" s="5">
        <v>0</v>
      </c>
      <c r="J12" s="5">
        <v>0</v>
      </c>
      <c r="K12" s="19">
        <f t="shared" si="0"/>
        <v>0</v>
      </c>
      <c r="L12" s="5">
        <v>0</v>
      </c>
      <c r="M12" s="5">
        <v>0</v>
      </c>
      <c r="N12" s="5">
        <v>0</v>
      </c>
      <c r="O12" s="19">
        <f t="shared" si="1"/>
        <v>0</v>
      </c>
    </row>
    <row r="13" spans="1:15" ht="24.95" customHeight="1" x14ac:dyDescent="0.2">
      <c r="A13" s="1" t="s">
        <v>28</v>
      </c>
      <c r="B13" s="2" t="s">
        <v>29</v>
      </c>
      <c r="C13" s="5">
        <v>1857000000</v>
      </c>
      <c r="D13" s="5">
        <v>0</v>
      </c>
      <c r="E13" s="5">
        <v>0</v>
      </c>
      <c r="F13" s="5">
        <v>1857000000</v>
      </c>
      <c r="G13" s="5">
        <v>0</v>
      </c>
      <c r="H13" s="5">
        <v>1857000000</v>
      </c>
      <c r="I13" s="5">
        <v>0</v>
      </c>
      <c r="J13" s="5">
        <v>431111781</v>
      </c>
      <c r="K13" s="19">
        <f t="shared" si="0"/>
        <v>0.23215497092084006</v>
      </c>
      <c r="L13" s="5">
        <v>431111781</v>
      </c>
      <c r="M13" s="5">
        <v>431111781</v>
      </c>
      <c r="N13" s="5">
        <v>431111781</v>
      </c>
      <c r="O13" s="19">
        <f t="shared" si="1"/>
        <v>0.23215497092084006</v>
      </c>
    </row>
    <row r="14" spans="1:15" ht="24.95" customHeight="1" x14ac:dyDescent="0.2">
      <c r="A14" s="1" t="s">
        <v>30</v>
      </c>
      <c r="B14" s="2" t="s">
        <v>31</v>
      </c>
      <c r="C14" s="5">
        <v>5400000000</v>
      </c>
      <c r="D14" s="5">
        <v>0</v>
      </c>
      <c r="E14" s="5">
        <v>0</v>
      </c>
      <c r="F14" s="5">
        <v>5400000000</v>
      </c>
      <c r="G14" s="5">
        <v>0</v>
      </c>
      <c r="H14" s="5">
        <v>1569479883.2</v>
      </c>
      <c r="I14" s="5">
        <v>3830520116.8000002</v>
      </c>
      <c r="J14" s="5">
        <v>877598615.20000005</v>
      </c>
      <c r="K14" s="19">
        <f t="shared" si="0"/>
        <v>0.16251826207407408</v>
      </c>
      <c r="L14" s="5">
        <v>824454606.20000005</v>
      </c>
      <c r="M14" s="5">
        <v>811405310.20000005</v>
      </c>
      <c r="N14" s="5">
        <v>811405310.20000005</v>
      </c>
      <c r="O14" s="19">
        <f t="shared" si="1"/>
        <v>0.15026024262962964</v>
      </c>
    </row>
    <row r="15" spans="1:15" ht="24.95" customHeight="1" x14ac:dyDescent="0.2">
      <c r="A15" s="1" t="s">
        <v>32</v>
      </c>
      <c r="B15" s="2" t="s">
        <v>33</v>
      </c>
      <c r="C15" s="5">
        <v>4314000000</v>
      </c>
      <c r="D15" s="5">
        <v>0</v>
      </c>
      <c r="E15" s="5">
        <v>0</v>
      </c>
      <c r="F15" s="5">
        <v>4314000000</v>
      </c>
      <c r="G15" s="5">
        <v>0</v>
      </c>
      <c r="H15" s="5">
        <v>919926276</v>
      </c>
      <c r="I15" s="5">
        <v>3394073724</v>
      </c>
      <c r="J15" s="5">
        <v>260066537</v>
      </c>
      <c r="K15" s="19">
        <f t="shared" si="0"/>
        <v>6.0284315484469171E-2</v>
      </c>
      <c r="L15" s="5">
        <v>260066537</v>
      </c>
      <c r="M15" s="5">
        <v>172654903</v>
      </c>
      <c r="N15" s="5">
        <v>172654903</v>
      </c>
      <c r="O15" s="19">
        <f t="shared" si="1"/>
        <v>4.0021998840982849E-2</v>
      </c>
    </row>
    <row r="16" spans="1:15" ht="24.95" customHeight="1" x14ac:dyDescent="0.2">
      <c r="A16" s="7"/>
      <c r="B16" s="8" t="s">
        <v>54</v>
      </c>
      <c r="C16" s="9">
        <f>SUM(C11:C15)</f>
        <v>81865000000</v>
      </c>
      <c r="D16" s="9">
        <f t="shared" ref="D16:E16" si="5">SUM(D11:D15)</f>
        <v>0</v>
      </c>
      <c r="E16" s="9">
        <f t="shared" si="5"/>
        <v>0</v>
      </c>
      <c r="F16" s="9">
        <f>SUM(F11:F15)</f>
        <v>81865000000</v>
      </c>
      <c r="G16" s="9">
        <f t="shared" ref="G16:N16" si="6">SUM(G11:G15)</f>
        <v>70000000000</v>
      </c>
      <c r="H16" s="9">
        <f t="shared" si="6"/>
        <v>4346406159.1999998</v>
      </c>
      <c r="I16" s="9">
        <f t="shared" si="6"/>
        <v>7518593840.8000002</v>
      </c>
      <c r="J16" s="9">
        <f t="shared" si="6"/>
        <v>1568776933.2</v>
      </c>
      <c r="K16" s="10">
        <f t="shared" si="0"/>
        <v>1.9162974814633849E-2</v>
      </c>
      <c r="L16" s="9">
        <f t="shared" si="6"/>
        <v>1515632924.2</v>
      </c>
      <c r="M16" s="9">
        <f t="shared" si="6"/>
        <v>1415171994.2</v>
      </c>
      <c r="N16" s="9">
        <f t="shared" si="6"/>
        <v>1415171994.2</v>
      </c>
      <c r="O16" s="10">
        <f t="shared" si="1"/>
        <v>1.7286654787760338E-2</v>
      </c>
    </row>
    <row r="17" spans="1:15" ht="24.95" customHeight="1" x14ac:dyDescent="0.2">
      <c r="A17" s="1" t="s">
        <v>34</v>
      </c>
      <c r="B17" s="2" t="s">
        <v>35</v>
      </c>
      <c r="C17" s="5">
        <v>2137000000</v>
      </c>
      <c r="D17" s="5">
        <v>0</v>
      </c>
      <c r="E17" s="5">
        <v>0</v>
      </c>
      <c r="F17" s="5">
        <v>2137000000</v>
      </c>
      <c r="G17" s="5">
        <v>0</v>
      </c>
      <c r="H17" s="5">
        <v>2137000000</v>
      </c>
      <c r="I17" s="5">
        <v>0</v>
      </c>
      <c r="J17" s="5">
        <v>67142633</v>
      </c>
      <c r="K17" s="19">
        <f t="shared" si="0"/>
        <v>3.1419107627515208E-2</v>
      </c>
      <c r="L17" s="5">
        <v>67142633</v>
      </c>
      <c r="M17" s="5">
        <v>67142633</v>
      </c>
      <c r="N17" s="5">
        <v>67142633</v>
      </c>
      <c r="O17" s="19">
        <f t="shared" si="1"/>
        <v>3.1419107627515208E-2</v>
      </c>
    </row>
    <row r="18" spans="1:15" ht="24.95" customHeight="1" x14ac:dyDescent="0.2">
      <c r="A18" s="7"/>
      <c r="B18" s="8" t="s">
        <v>55</v>
      </c>
      <c r="C18" s="9">
        <f>SUM(C17)</f>
        <v>2137000000</v>
      </c>
      <c r="D18" s="9"/>
      <c r="E18" s="9"/>
      <c r="F18" s="9">
        <f>+F17</f>
        <v>2137000000</v>
      </c>
      <c r="G18" s="9">
        <f t="shared" ref="G18:N18" si="7">+G17</f>
        <v>0</v>
      </c>
      <c r="H18" s="9">
        <f t="shared" si="7"/>
        <v>2137000000</v>
      </c>
      <c r="I18" s="9">
        <f t="shared" si="7"/>
        <v>0</v>
      </c>
      <c r="J18" s="9">
        <f t="shared" si="7"/>
        <v>67142633</v>
      </c>
      <c r="K18" s="10">
        <f t="shared" si="0"/>
        <v>3.1419107627515208E-2</v>
      </c>
      <c r="L18" s="9">
        <f t="shared" si="7"/>
        <v>67142633</v>
      </c>
      <c r="M18" s="9">
        <f t="shared" si="7"/>
        <v>67142633</v>
      </c>
      <c r="N18" s="9">
        <f t="shared" si="7"/>
        <v>67142633</v>
      </c>
      <c r="O18" s="10">
        <f t="shared" si="1"/>
        <v>3.1419107627515208E-2</v>
      </c>
    </row>
    <row r="19" spans="1:15" ht="24.95" customHeight="1" x14ac:dyDescent="0.2">
      <c r="A19" s="1" t="s">
        <v>36</v>
      </c>
      <c r="B19" s="2" t="s">
        <v>37</v>
      </c>
      <c r="C19" s="5">
        <v>970000000</v>
      </c>
      <c r="D19" s="5">
        <v>0</v>
      </c>
      <c r="E19" s="5">
        <v>0</v>
      </c>
      <c r="F19" s="5">
        <v>970000000</v>
      </c>
      <c r="G19" s="5">
        <v>0</v>
      </c>
      <c r="H19" s="5">
        <v>955000000</v>
      </c>
      <c r="I19" s="5">
        <v>15000000</v>
      </c>
      <c r="J19" s="5">
        <v>762671887.35000002</v>
      </c>
      <c r="K19" s="19">
        <f t="shared" si="0"/>
        <v>0.78625967768041238</v>
      </c>
      <c r="L19" s="5">
        <v>762671887.35000002</v>
      </c>
      <c r="M19" s="5">
        <v>762671887.35000002</v>
      </c>
      <c r="N19" s="5">
        <v>762659088.35000002</v>
      </c>
      <c r="O19" s="19">
        <f t="shared" si="1"/>
        <v>0.78624648283505161</v>
      </c>
    </row>
    <row r="20" spans="1:15" ht="24.95" customHeight="1" x14ac:dyDescent="0.2">
      <c r="A20" s="1" t="s">
        <v>38</v>
      </c>
      <c r="B20" s="2" t="s">
        <v>39</v>
      </c>
      <c r="C20" s="5">
        <v>7000000</v>
      </c>
      <c r="D20" s="5">
        <v>0</v>
      </c>
      <c r="E20" s="5">
        <v>0</v>
      </c>
      <c r="F20" s="5">
        <v>7000000</v>
      </c>
      <c r="G20" s="5">
        <v>0</v>
      </c>
      <c r="H20" s="5">
        <v>6890000</v>
      </c>
      <c r="I20" s="5">
        <v>110000</v>
      </c>
      <c r="J20" s="5">
        <v>1634587.69</v>
      </c>
      <c r="K20" s="19">
        <f t="shared" si="0"/>
        <v>0.23351252714285714</v>
      </c>
      <c r="L20" s="5">
        <v>1634587.69</v>
      </c>
      <c r="M20" s="5">
        <v>1634587.69</v>
      </c>
      <c r="N20" s="5">
        <v>1634367.69</v>
      </c>
      <c r="O20" s="19">
        <f t="shared" si="1"/>
        <v>0.23348109857142857</v>
      </c>
    </row>
    <row r="21" spans="1:15" ht="24.95" customHeight="1" x14ac:dyDescent="0.2">
      <c r="A21" s="1" t="s">
        <v>40</v>
      </c>
      <c r="B21" s="2" t="s">
        <v>41</v>
      </c>
      <c r="C21" s="5">
        <v>767000000</v>
      </c>
      <c r="D21" s="5">
        <v>0</v>
      </c>
      <c r="E21" s="5">
        <v>0</v>
      </c>
      <c r="F21" s="5">
        <v>767000000</v>
      </c>
      <c r="G21" s="5">
        <v>0</v>
      </c>
      <c r="H21" s="5">
        <v>3787770.26</v>
      </c>
      <c r="I21" s="5">
        <v>763212229.74000001</v>
      </c>
      <c r="J21" s="5">
        <v>3787770.26</v>
      </c>
      <c r="K21" s="19">
        <f t="shared" si="0"/>
        <v>4.9384227640156455E-3</v>
      </c>
      <c r="L21" s="5">
        <v>3787770.26</v>
      </c>
      <c r="M21" s="5">
        <v>3787770.26</v>
      </c>
      <c r="N21" s="5">
        <v>3787770.26</v>
      </c>
      <c r="O21" s="19">
        <f t="shared" si="1"/>
        <v>4.9384227640156455E-3</v>
      </c>
    </row>
    <row r="22" spans="1:15" ht="24.95" customHeight="1" x14ac:dyDescent="0.2">
      <c r="A22" s="1" t="s">
        <v>42</v>
      </c>
      <c r="B22" s="2" t="s">
        <v>43</v>
      </c>
      <c r="C22" s="5">
        <v>31000000</v>
      </c>
      <c r="D22" s="5">
        <v>0</v>
      </c>
      <c r="E22" s="5">
        <v>0</v>
      </c>
      <c r="F22" s="5">
        <v>31000000</v>
      </c>
      <c r="G22" s="5">
        <v>0</v>
      </c>
      <c r="H22" s="5">
        <v>31000000</v>
      </c>
      <c r="I22" s="5">
        <v>0</v>
      </c>
      <c r="J22" s="5">
        <v>2239900</v>
      </c>
      <c r="K22" s="19">
        <f t="shared" si="0"/>
        <v>7.2254838709677416E-2</v>
      </c>
      <c r="L22" s="5">
        <v>2239900</v>
      </c>
      <c r="M22" s="5">
        <v>2239900</v>
      </c>
      <c r="N22" s="5">
        <v>2239900</v>
      </c>
      <c r="O22" s="19">
        <f t="shared" si="1"/>
        <v>7.2254838709677416E-2</v>
      </c>
    </row>
    <row r="23" spans="1:15" ht="24.95" customHeight="1" x14ac:dyDescent="0.2">
      <c r="A23" s="7"/>
      <c r="B23" s="8" t="s">
        <v>56</v>
      </c>
      <c r="C23" s="9">
        <f>SUM(C19:C22)</f>
        <v>1775000000</v>
      </c>
      <c r="D23" s="9"/>
      <c r="E23" s="9"/>
      <c r="F23" s="9">
        <f>SUM(F19:F22)</f>
        <v>1775000000</v>
      </c>
      <c r="G23" s="9">
        <f t="shared" ref="G23:N23" si="8">SUM(G19:G22)</f>
        <v>0</v>
      </c>
      <c r="H23" s="9">
        <f t="shared" si="8"/>
        <v>996677770.25999999</v>
      </c>
      <c r="I23" s="9">
        <f t="shared" si="8"/>
        <v>778322229.74000001</v>
      </c>
      <c r="J23" s="9">
        <f t="shared" si="8"/>
        <v>770334145.30000007</v>
      </c>
      <c r="K23" s="10">
        <f t="shared" si="0"/>
        <v>0.43399106777464791</v>
      </c>
      <c r="L23" s="9">
        <f t="shared" si="8"/>
        <v>770334145.30000007</v>
      </c>
      <c r="M23" s="9">
        <f t="shared" si="8"/>
        <v>770334145.30000007</v>
      </c>
      <c r="N23" s="9">
        <f t="shared" si="8"/>
        <v>770321126.30000007</v>
      </c>
      <c r="O23" s="10">
        <f t="shared" si="1"/>
        <v>0.43398373312676058</v>
      </c>
    </row>
    <row r="24" spans="1:15" ht="24.95" customHeight="1" x14ac:dyDescent="0.2">
      <c r="A24" s="11"/>
      <c r="B24" s="12" t="s">
        <v>57</v>
      </c>
      <c r="C24" s="13">
        <f>+C8+C10+C16+C18+C23</f>
        <v>744059000000</v>
      </c>
      <c r="D24" s="13">
        <f>+D8+D10+D16+D18+D23</f>
        <v>0</v>
      </c>
      <c r="E24" s="13">
        <f>+E8+E10+E16+E18+E23</f>
        <v>0</v>
      </c>
      <c r="F24" s="13">
        <f>+F8+F10+F16+F18+F23</f>
        <v>744059000000</v>
      </c>
      <c r="G24" s="13">
        <f t="shared" ref="G24:N24" si="9">+G8+G10+G16+G18+G23</f>
        <v>70000000000</v>
      </c>
      <c r="H24" s="13">
        <f t="shared" si="9"/>
        <v>662663963641.42993</v>
      </c>
      <c r="I24" s="13">
        <f t="shared" si="9"/>
        <v>11395036358.57</v>
      </c>
      <c r="J24" s="13">
        <f t="shared" si="9"/>
        <v>165997236204.48001</v>
      </c>
      <c r="K24" s="14">
        <f t="shared" si="0"/>
        <v>0.2230968729690522</v>
      </c>
      <c r="L24" s="13">
        <f t="shared" si="9"/>
        <v>147960892519.67001</v>
      </c>
      <c r="M24" s="13">
        <f t="shared" si="9"/>
        <v>147828199322.19</v>
      </c>
      <c r="N24" s="13">
        <f t="shared" si="9"/>
        <v>147558145002.28</v>
      </c>
      <c r="O24" s="14">
        <f t="shared" si="1"/>
        <v>0.1983151134550889</v>
      </c>
    </row>
    <row r="25" spans="1:15" ht="33.75" customHeight="1" x14ac:dyDescent="0.2">
      <c r="A25" s="1" t="s">
        <v>44</v>
      </c>
      <c r="B25" s="2" t="s">
        <v>60</v>
      </c>
      <c r="C25" s="5">
        <v>1000000000</v>
      </c>
      <c r="D25" s="5">
        <v>0</v>
      </c>
      <c r="E25" s="5">
        <v>0</v>
      </c>
      <c r="F25" s="5">
        <v>1000000000</v>
      </c>
      <c r="G25" s="5">
        <v>0</v>
      </c>
      <c r="H25" s="5">
        <v>0</v>
      </c>
      <c r="I25" s="5">
        <v>1000000000</v>
      </c>
      <c r="J25" s="5">
        <v>0</v>
      </c>
      <c r="K25" s="19">
        <f t="shared" si="0"/>
        <v>0</v>
      </c>
      <c r="L25" s="5">
        <v>0</v>
      </c>
      <c r="M25" s="5">
        <v>0</v>
      </c>
      <c r="N25" s="5">
        <v>0</v>
      </c>
      <c r="O25" s="19">
        <f t="shared" si="1"/>
        <v>0</v>
      </c>
    </row>
    <row r="26" spans="1:15" ht="33.75" customHeight="1" x14ac:dyDescent="0.2">
      <c r="A26" s="1" t="s">
        <v>45</v>
      </c>
      <c r="B26" s="2" t="s">
        <v>61</v>
      </c>
      <c r="C26" s="5">
        <v>47631000000</v>
      </c>
      <c r="D26" s="5">
        <v>0</v>
      </c>
      <c r="E26" s="5">
        <v>0</v>
      </c>
      <c r="F26" s="5">
        <v>47631000000</v>
      </c>
      <c r="G26" s="5">
        <v>0</v>
      </c>
      <c r="H26" s="5">
        <v>35278820949.279999</v>
      </c>
      <c r="I26" s="5">
        <v>12352179050.719999</v>
      </c>
      <c r="J26" s="5">
        <v>27286656313.279999</v>
      </c>
      <c r="K26" s="19">
        <f t="shared" si="0"/>
        <v>0.572875990705213</v>
      </c>
      <c r="L26" s="5">
        <v>1535864732.8399999</v>
      </c>
      <c r="M26" s="5">
        <v>1535864732.8399999</v>
      </c>
      <c r="N26" s="5">
        <v>670710932.84000003</v>
      </c>
      <c r="O26" s="19">
        <f t="shared" si="1"/>
        <v>1.4081395159454977E-2</v>
      </c>
    </row>
    <row r="27" spans="1:15" ht="33.75" customHeight="1" x14ac:dyDescent="0.2">
      <c r="A27" s="1" t="s">
        <v>46</v>
      </c>
      <c r="B27" s="2" t="s">
        <v>62</v>
      </c>
      <c r="C27" s="5">
        <v>29477326026</v>
      </c>
      <c r="D27" s="5">
        <v>0</v>
      </c>
      <c r="E27" s="5">
        <v>0</v>
      </c>
      <c r="F27" s="5">
        <v>29477326026</v>
      </c>
      <c r="G27" s="5">
        <v>0</v>
      </c>
      <c r="H27" s="5">
        <v>2053860000</v>
      </c>
      <c r="I27" s="5">
        <v>27423466026</v>
      </c>
      <c r="J27" s="5">
        <v>1282666667</v>
      </c>
      <c r="K27" s="19">
        <f t="shared" si="0"/>
        <v>4.3513671011700471E-2</v>
      </c>
      <c r="L27" s="5">
        <v>16166665.33</v>
      </c>
      <c r="M27" s="5">
        <v>16166665.33</v>
      </c>
      <c r="N27" s="5">
        <v>16166665.33</v>
      </c>
      <c r="O27" s="19">
        <f t="shared" si="1"/>
        <v>5.4844409278305818E-4</v>
      </c>
    </row>
    <row r="28" spans="1:15" ht="33.75" customHeight="1" x14ac:dyDescent="0.2">
      <c r="A28" s="1" t="s">
        <v>47</v>
      </c>
      <c r="B28" s="2" t="s">
        <v>63</v>
      </c>
      <c r="C28" s="5">
        <v>3500000000</v>
      </c>
      <c r="D28" s="5">
        <v>0</v>
      </c>
      <c r="E28" s="5">
        <v>0</v>
      </c>
      <c r="F28" s="5">
        <v>3500000000</v>
      </c>
      <c r="G28" s="5">
        <v>0</v>
      </c>
      <c r="H28" s="5">
        <v>0</v>
      </c>
      <c r="I28" s="5">
        <v>3500000000</v>
      </c>
      <c r="J28" s="5">
        <v>0</v>
      </c>
      <c r="K28" s="19">
        <f t="shared" si="0"/>
        <v>0</v>
      </c>
      <c r="L28" s="5">
        <v>0</v>
      </c>
      <c r="M28" s="5">
        <v>0</v>
      </c>
      <c r="N28" s="5">
        <v>0</v>
      </c>
      <c r="O28" s="19">
        <f t="shared" si="1"/>
        <v>0</v>
      </c>
    </row>
    <row r="29" spans="1:15" ht="33.75" customHeight="1" x14ac:dyDescent="0.2">
      <c r="A29" s="1" t="s">
        <v>48</v>
      </c>
      <c r="B29" s="2" t="s">
        <v>64</v>
      </c>
      <c r="C29" s="5">
        <v>4700000000</v>
      </c>
      <c r="D29" s="5">
        <v>0</v>
      </c>
      <c r="E29" s="5">
        <v>0</v>
      </c>
      <c r="F29" s="5">
        <v>4700000000</v>
      </c>
      <c r="G29" s="5">
        <v>0</v>
      </c>
      <c r="H29" s="5">
        <v>3133951667</v>
      </c>
      <c r="I29" s="5">
        <v>1566048333</v>
      </c>
      <c r="J29" s="5">
        <v>3133951667</v>
      </c>
      <c r="K29" s="19">
        <f t="shared" si="0"/>
        <v>0.66679822702127656</v>
      </c>
      <c r="L29" s="5">
        <v>537638712</v>
      </c>
      <c r="M29" s="5">
        <v>537638712</v>
      </c>
      <c r="N29" s="5">
        <v>537638712</v>
      </c>
      <c r="O29" s="19">
        <f t="shared" si="1"/>
        <v>0.11439121531914893</v>
      </c>
    </row>
    <row r="30" spans="1:15" ht="33.75" customHeight="1" x14ac:dyDescent="0.2">
      <c r="A30" s="1" t="s">
        <v>49</v>
      </c>
      <c r="B30" s="2" t="s">
        <v>65</v>
      </c>
      <c r="C30" s="5">
        <v>5000000000</v>
      </c>
      <c r="D30" s="5">
        <v>0</v>
      </c>
      <c r="E30" s="5">
        <v>0</v>
      </c>
      <c r="F30" s="5">
        <v>5000000000</v>
      </c>
      <c r="G30" s="5">
        <v>0</v>
      </c>
      <c r="H30" s="5">
        <v>1500000000</v>
      </c>
      <c r="I30" s="5">
        <v>3500000000</v>
      </c>
      <c r="J30" s="5">
        <v>0</v>
      </c>
      <c r="K30" s="19">
        <f t="shared" si="0"/>
        <v>0</v>
      </c>
      <c r="L30" s="5">
        <v>0</v>
      </c>
      <c r="M30" s="5">
        <v>0</v>
      </c>
      <c r="N30" s="5">
        <v>0</v>
      </c>
      <c r="O30" s="19">
        <f t="shared" si="1"/>
        <v>0</v>
      </c>
    </row>
    <row r="31" spans="1:15" ht="33.75" customHeight="1" x14ac:dyDescent="0.2">
      <c r="A31" s="1" t="s">
        <v>50</v>
      </c>
      <c r="B31" s="2" t="s">
        <v>51</v>
      </c>
      <c r="C31" s="5">
        <v>105808000000</v>
      </c>
      <c r="D31" s="5">
        <v>0</v>
      </c>
      <c r="E31" s="5">
        <v>0</v>
      </c>
      <c r="F31" s="5">
        <v>105808000000</v>
      </c>
      <c r="G31" s="5">
        <v>0</v>
      </c>
      <c r="H31" s="5">
        <v>20809633835</v>
      </c>
      <c r="I31" s="5">
        <v>84998366165</v>
      </c>
      <c r="J31" s="5">
        <v>0</v>
      </c>
      <c r="K31" s="19">
        <f t="shared" si="0"/>
        <v>0</v>
      </c>
      <c r="L31" s="5">
        <v>0</v>
      </c>
      <c r="M31" s="5">
        <v>0</v>
      </c>
      <c r="N31" s="5">
        <v>0</v>
      </c>
      <c r="O31" s="19">
        <f t="shared" si="1"/>
        <v>0</v>
      </c>
    </row>
    <row r="32" spans="1:15" ht="33.75" customHeight="1" x14ac:dyDescent="0.2">
      <c r="A32" s="7"/>
      <c r="B32" s="8" t="s">
        <v>66</v>
      </c>
      <c r="C32" s="9">
        <f>SUM(C25:C31)</f>
        <v>197116326026</v>
      </c>
      <c r="D32" s="9">
        <f t="shared" ref="D32:N32" si="10">SUM(D25:D31)</f>
        <v>0</v>
      </c>
      <c r="E32" s="9">
        <f t="shared" si="10"/>
        <v>0</v>
      </c>
      <c r="F32" s="9">
        <f t="shared" si="10"/>
        <v>197116326026</v>
      </c>
      <c r="G32" s="9">
        <f t="shared" si="10"/>
        <v>0</v>
      </c>
      <c r="H32" s="9">
        <f t="shared" si="10"/>
        <v>62776266451.279999</v>
      </c>
      <c r="I32" s="9">
        <f t="shared" si="10"/>
        <v>134340059574.72</v>
      </c>
      <c r="J32" s="9">
        <f t="shared" si="10"/>
        <v>31703274647.279999</v>
      </c>
      <c r="K32" s="10">
        <f t="shared" si="0"/>
        <v>0.16083535690036288</v>
      </c>
      <c r="L32" s="9">
        <f t="shared" si="10"/>
        <v>2089670110.1699998</v>
      </c>
      <c r="M32" s="9">
        <f t="shared" si="10"/>
        <v>2089670110.1699998</v>
      </c>
      <c r="N32" s="9">
        <f t="shared" si="10"/>
        <v>1224516310.1700001</v>
      </c>
      <c r="O32" s="10">
        <f t="shared" si="1"/>
        <v>6.2121506364139732E-3</v>
      </c>
    </row>
    <row r="33" spans="1:15" ht="33.75" customHeight="1" x14ac:dyDescent="0.2">
      <c r="A33" s="11"/>
      <c r="B33" s="12" t="s">
        <v>67</v>
      </c>
      <c r="C33" s="13">
        <f>C24+C32</f>
        <v>941175326026</v>
      </c>
      <c r="D33" s="13">
        <f t="shared" ref="D33:N33" si="11">D24+D32</f>
        <v>0</v>
      </c>
      <c r="E33" s="13">
        <f t="shared" si="11"/>
        <v>0</v>
      </c>
      <c r="F33" s="13">
        <f t="shared" si="11"/>
        <v>941175326026</v>
      </c>
      <c r="G33" s="13">
        <f t="shared" si="11"/>
        <v>70000000000</v>
      </c>
      <c r="H33" s="13">
        <f t="shared" si="11"/>
        <v>725440230092.70996</v>
      </c>
      <c r="I33" s="13">
        <f t="shared" si="11"/>
        <v>145735095933.29001</v>
      </c>
      <c r="J33" s="13">
        <f t="shared" si="11"/>
        <v>197700510851.76001</v>
      </c>
      <c r="K33" s="14">
        <f t="shared" si="0"/>
        <v>0.21005704822981996</v>
      </c>
      <c r="L33" s="13">
        <f t="shared" si="11"/>
        <v>150050562629.84003</v>
      </c>
      <c r="M33" s="13">
        <f t="shared" si="11"/>
        <v>149917869432.36002</v>
      </c>
      <c r="N33" s="13">
        <f t="shared" si="11"/>
        <v>148782661312.45001</v>
      </c>
      <c r="O33" s="14">
        <f t="shared" si="1"/>
        <v>0.15808176988730355</v>
      </c>
    </row>
    <row r="34" spans="1:15" ht="0" hidden="1" customHeight="1" x14ac:dyDescent="0.2"/>
    <row r="35" spans="1:15" ht="33.950000000000003" customHeight="1" x14ac:dyDescent="0.2"/>
  </sheetData>
  <printOptions horizontalCentered="1" verticalCentered="1"/>
  <pageMargins left="0.23622047244094491" right="0.23622047244094491" top="0.74803149606299213" bottom="0.74803149606299213" header="0.31496062992125984" footer="0.31496062992125984"/>
  <pageSetup scale="5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31 MARZO 2020</vt:lpstr>
      <vt:lpstr>'31 MARZO 2020'!Área_de_impresión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Mauricio Moreno Ramírez</dc:creator>
  <cp:lastModifiedBy>User</cp:lastModifiedBy>
  <cp:lastPrinted>2020-04-02T20:42:21Z</cp:lastPrinted>
  <dcterms:modified xsi:type="dcterms:W3CDTF">2020-04-21T21:04:20Z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